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Denni\"/>
    </mc:Choice>
  </mc:AlternateContent>
  <xr:revisionPtr revIDLastSave="0" documentId="13_ncr:1_{8E675D28-4BDC-45B0-89C0-26DF68523F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Qz2B1MStkuwJAuFKF3Pv/A3ZUHQ=="/>
    </ext>
  </extLst>
</workbook>
</file>

<file path=xl/calcChain.xml><?xml version="1.0" encoding="utf-8"?>
<calcChain xmlns="http://schemas.openxmlformats.org/spreadsheetml/2006/main">
  <c r="J48" i="1" l="1"/>
  <c r="J56" i="1"/>
  <c r="J32" i="1"/>
  <c r="J23" i="1"/>
  <c r="J34" i="1" s="1"/>
  <c r="J36" i="1" s="1"/>
  <c r="J13" i="1"/>
  <c r="J6" i="1"/>
  <c r="H32" i="1"/>
  <c r="H23" i="1"/>
  <c r="H13" i="1"/>
  <c r="H6" i="1"/>
  <c r="H56" i="1"/>
  <c r="F56" i="1"/>
  <c r="E56" i="1"/>
  <c r="H48" i="1"/>
  <c r="F48" i="1"/>
  <c r="E48" i="1"/>
  <c r="B36" i="1"/>
  <c r="F23" i="1"/>
  <c r="E23" i="1"/>
  <c r="F13" i="1"/>
  <c r="F34" i="1" s="1"/>
  <c r="E13" i="1"/>
  <c r="E34" i="1" s="1"/>
  <c r="F6" i="1"/>
  <c r="E6" i="1"/>
  <c r="H34" i="1" l="1"/>
  <c r="H36" i="1" s="1"/>
  <c r="E36" i="1"/>
  <c r="F36" i="1"/>
</calcChain>
</file>

<file path=xl/sharedStrings.xml><?xml version="1.0" encoding="utf-8"?>
<sst xmlns="http://schemas.openxmlformats.org/spreadsheetml/2006/main" count="60" uniqueCount="54">
  <si>
    <t>NATTSLÄNDAN</t>
  </si>
  <si>
    <t>RESULTATRÄKNING</t>
  </si>
  <si>
    <t>Bokslut</t>
  </si>
  <si>
    <t>Intäkter</t>
  </si>
  <si>
    <t xml:space="preserve">Avgifter </t>
  </si>
  <si>
    <t>Övriga intäkter</t>
  </si>
  <si>
    <t>SUMMA</t>
  </si>
  <si>
    <t>Kvartalsavgift</t>
  </si>
  <si>
    <t>7 000:-/8 000:-</t>
  </si>
  <si>
    <t>8 000:-</t>
  </si>
  <si>
    <t>8000:-/1 0000:-</t>
  </si>
  <si>
    <t>Kostnader</t>
  </si>
  <si>
    <t>Regelstyrda kostnader</t>
  </si>
  <si>
    <t>Värme</t>
  </si>
  <si>
    <t>Vatten</t>
  </si>
  <si>
    <t>Värme- och vattenavräkning</t>
  </si>
  <si>
    <t xml:space="preserve">Summa </t>
  </si>
  <si>
    <t>Direkta kostnader</t>
  </si>
  <si>
    <t>El</t>
  </si>
  <si>
    <t>Snöröjning, sandning</t>
  </si>
  <si>
    <t>Gräsklippning</t>
  </si>
  <si>
    <t>Försäkring</t>
  </si>
  <si>
    <t>Arvode och sociala avgifter</t>
  </si>
  <si>
    <t>Fiberavgift</t>
  </si>
  <si>
    <t>Investeringar och underhåll</t>
  </si>
  <si>
    <t>Summa</t>
  </si>
  <si>
    <t>Indirekta kostnader</t>
  </si>
  <si>
    <t>Avsättning reparationsfond</t>
  </si>
  <si>
    <t>Avskrivn.värmemätare(15 år)</t>
  </si>
  <si>
    <t>Avskrivn.undercentral (15 år)</t>
  </si>
  <si>
    <t>Avskrivn.N.lekplatsen(10 år)</t>
  </si>
  <si>
    <t>Avskrivn.S.lekplatsen(10 år)</t>
  </si>
  <si>
    <t>Avskrivning fibernät (10 år)</t>
  </si>
  <si>
    <t>Avskrivning armaturer(10 år)</t>
  </si>
  <si>
    <t>TOTALT</t>
  </si>
  <si>
    <t>Årets resultat</t>
  </si>
  <si>
    <t xml:space="preserve">BALANSRÄKNING </t>
  </si>
  <si>
    <t>Tillgångar</t>
  </si>
  <si>
    <t>Bank</t>
  </si>
  <si>
    <t>Värmemätare</t>
  </si>
  <si>
    <t>Undercentralen</t>
  </si>
  <si>
    <t>Norra lekplatsen</t>
  </si>
  <si>
    <t>Södra lekplatsen</t>
  </si>
  <si>
    <t>Fibernät</t>
  </si>
  <si>
    <t xml:space="preserve">Nya armaturer </t>
  </si>
  <si>
    <t>Skulder och eget kapital</t>
  </si>
  <si>
    <t>Leverantörsskulder</t>
  </si>
  <si>
    <t>Energiavräkning</t>
  </si>
  <si>
    <t>Förskottsbetalda avgifter</t>
  </si>
  <si>
    <t>Reparationsfond</t>
  </si>
  <si>
    <t>Eget kapital ingående</t>
  </si>
  <si>
    <t>Budget</t>
  </si>
  <si>
    <t>10 000:-</t>
  </si>
  <si>
    <t>Ränta, moms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</si>
</sst>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i/>
      <sz val="12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0"/>
      <color theme="1"/>
      <name val="Arial"/>
    </font>
    <font>
      <b/>
      <u/>
      <sz val="10"/>
      <color theme="1"/>
      <name val="Arial"/>
    </font>
    <font>
      <b/>
      <i/>
      <sz val="8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i/>
      <sz val="10"/>
      <color theme="1"/>
      <name val="Arial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37" fontId="2" fillId="0" borderId="1" xfId="0" applyNumberFormat="1" applyFont="1" applyBorder="1"/>
    <xf numFmtId="3" fontId="2" fillId="0" borderId="5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3" fontId="4" fillId="0" borderId="1" xfId="0" applyNumberFormat="1" applyFont="1" applyBorder="1"/>
    <xf numFmtId="0" fontId="6" fillId="0" borderId="0" xfId="0" applyFont="1"/>
    <xf numFmtId="37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/>
    <xf numFmtId="0" fontId="7" fillId="0" borderId="4" xfId="0" applyFont="1" applyBorder="1" applyAlignment="1">
      <alignment horizontal="right"/>
    </xf>
    <xf numFmtId="37" fontId="2" fillId="0" borderId="2" xfId="0" applyNumberFormat="1" applyFont="1" applyBorder="1"/>
    <xf numFmtId="0" fontId="2" fillId="0" borderId="6" xfId="0" applyFont="1" applyBorder="1"/>
    <xf numFmtId="0" fontId="9" fillId="0" borderId="2" xfId="0" applyFont="1" applyBorder="1"/>
    <xf numFmtId="37" fontId="2" fillId="0" borderId="7" xfId="0" applyNumberFormat="1" applyFont="1" applyBorder="1"/>
    <xf numFmtId="3" fontId="2" fillId="0" borderId="4" xfId="0" applyNumberFormat="1" applyFont="1" applyBorder="1"/>
    <xf numFmtId="3" fontId="2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0" fontId="9" fillId="0" borderId="1" xfId="0" applyFont="1" applyBorder="1"/>
    <xf numFmtId="0" fontId="4" fillId="0" borderId="4" xfId="0" applyFont="1" applyBorder="1"/>
    <xf numFmtId="3" fontId="4" fillId="0" borderId="4" xfId="0" applyNumberFormat="1" applyFont="1" applyBorder="1"/>
    <xf numFmtId="0" fontId="9" fillId="0" borderId="4" xfId="0" applyFont="1" applyBorder="1"/>
    <xf numFmtId="3" fontId="9" fillId="0" borderId="4" xfId="0" applyNumberFormat="1" applyFont="1" applyBorder="1"/>
    <xf numFmtId="0" fontId="4" fillId="0" borderId="0" xfId="0" applyFont="1"/>
    <xf numFmtId="0" fontId="7" fillId="0" borderId="1" xfId="0" applyFont="1" applyBorder="1"/>
    <xf numFmtId="37" fontId="8" fillId="0" borderId="1" xfId="0" applyNumberFormat="1" applyFont="1" applyBorder="1"/>
    <xf numFmtId="3" fontId="6" fillId="0" borderId="4" xfId="0" applyNumberFormat="1" applyFont="1" applyBorder="1"/>
    <xf numFmtId="0" fontId="8" fillId="0" borderId="1" xfId="0" applyFont="1" applyBorder="1"/>
    <xf numFmtId="0" fontId="7" fillId="0" borderId="4" xfId="0" applyFont="1" applyBorder="1"/>
    <xf numFmtId="37" fontId="8" fillId="0" borderId="4" xfId="0" applyNumberFormat="1" applyFont="1" applyBorder="1"/>
    <xf numFmtId="3" fontId="7" fillId="0" borderId="1" xfId="0" applyNumberFormat="1" applyFont="1" applyBorder="1"/>
    <xf numFmtId="37" fontId="4" fillId="0" borderId="4" xfId="0" applyNumberFormat="1" applyFont="1" applyBorder="1"/>
    <xf numFmtId="0" fontId="7" fillId="0" borderId="0" xfId="0" applyFont="1"/>
    <xf numFmtId="37" fontId="7" fillId="0" borderId="0" xfId="0" applyNumberFormat="1" applyFont="1"/>
    <xf numFmtId="3" fontId="7" fillId="0" borderId="0" xfId="0" applyNumberFormat="1" applyFont="1"/>
    <xf numFmtId="3" fontId="2" fillId="0" borderId="8" xfId="0" applyNumberFormat="1" applyFont="1" applyBorder="1"/>
    <xf numFmtId="3" fontId="4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11" fillId="0" borderId="11" xfId="0" applyFont="1" applyBorder="1" applyAlignment="1">
      <alignment horizontal="right"/>
    </xf>
    <xf numFmtId="3" fontId="10" fillId="0" borderId="1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3" fontId="12" fillId="0" borderId="10" xfId="0" applyNumberFormat="1" applyFont="1" applyBorder="1"/>
    <xf numFmtId="0" fontId="0" fillId="0" borderId="12" xfId="0" applyBorder="1"/>
    <xf numFmtId="0" fontId="8" fillId="0" borderId="10" xfId="0" applyFont="1" applyBorder="1"/>
    <xf numFmtId="3" fontId="12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28" zoomScale="130" zoomScaleNormal="130" workbookViewId="0">
      <selection activeCell="J56" sqref="J56"/>
    </sheetView>
  </sheetViews>
  <sheetFormatPr defaultColWidth="12.5703125" defaultRowHeight="15" customHeight="1" x14ac:dyDescent="0.2"/>
  <cols>
    <col min="1" max="1" width="24.28515625" customWidth="1"/>
    <col min="2" max="2" width="2.42578125" hidden="1" customWidth="1"/>
    <col min="3" max="3" width="0.140625" customWidth="1"/>
    <col min="4" max="4" width="0.140625" hidden="1" customWidth="1"/>
    <col min="5" max="5" width="11" customWidth="1"/>
    <col min="6" max="6" width="10.5703125" customWidth="1"/>
    <col min="7" max="7" width="0.5703125" customWidth="1"/>
    <col min="8" max="8" width="11.85546875" customWidth="1"/>
    <col min="9" max="9" width="2.42578125" customWidth="1"/>
    <col min="10" max="10" width="10.140625" customWidth="1"/>
    <col min="11" max="26" width="8" customWidth="1"/>
  </cols>
  <sheetData>
    <row r="1" spans="1:26" ht="15" customHeight="1" x14ac:dyDescent="0.2">
      <c r="A1" s="1" t="s">
        <v>0</v>
      </c>
      <c r="B1" s="2"/>
      <c r="C1" s="3"/>
      <c r="D1" s="3"/>
      <c r="E1" s="3">
        <v>2021</v>
      </c>
      <c r="F1" s="3">
        <v>2022</v>
      </c>
      <c r="H1" s="3">
        <v>2023</v>
      </c>
      <c r="I1" s="3"/>
      <c r="J1" s="3">
        <v>2024</v>
      </c>
    </row>
    <row r="2" spans="1:26" ht="16.5" customHeight="1" x14ac:dyDescent="0.2">
      <c r="A2" s="4" t="s">
        <v>1</v>
      </c>
      <c r="B2" s="2"/>
      <c r="C2" s="5"/>
      <c r="D2" s="5"/>
      <c r="E2" s="5" t="s">
        <v>2</v>
      </c>
      <c r="F2" s="5" t="s">
        <v>2</v>
      </c>
      <c r="H2" s="5" t="s">
        <v>2</v>
      </c>
      <c r="J2" s="5" t="s">
        <v>51</v>
      </c>
    </row>
    <row r="3" spans="1:26" ht="12.75" customHeight="1" x14ac:dyDescent="0.2">
      <c r="A3" s="6" t="s">
        <v>3</v>
      </c>
      <c r="B3" s="7"/>
      <c r="F3" s="8"/>
      <c r="H3" s="8"/>
      <c r="J3" s="47"/>
    </row>
    <row r="4" spans="1:26" ht="12.75" customHeight="1" x14ac:dyDescent="0.2">
      <c r="A4" s="9" t="s">
        <v>4</v>
      </c>
      <c r="B4" s="10"/>
      <c r="C4" s="11"/>
      <c r="D4" s="11"/>
      <c r="E4" s="12">
        <v>2310000</v>
      </c>
      <c r="F4" s="12">
        <v>2464000</v>
      </c>
      <c r="H4" s="12">
        <v>2772000</v>
      </c>
      <c r="J4" s="51">
        <v>3080000</v>
      </c>
    </row>
    <row r="5" spans="1:26" ht="12.75" customHeight="1" x14ac:dyDescent="0.2">
      <c r="A5" s="13" t="s">
        <v>5</v>
      </c>
      <c r="B5" s="10"/>
      <c r="C5" s="12"/>
      <c r="D5" s="12"/>
      <c r="E5" s="12">
        <v>5000</v>
      </c>
      <c r="F5" s="12">
        <v>4500</v>
      </c>
      <c r="H5" s="12">
        <v>3000</v>
      </c>
      <c r="J5" s="52">
        <v>3000</v>
      </c>
    </row>
    <row r="6" spans="1:26" ht="12.75" customHeight="1" x14ac:dyDescent="0.2">
      <c r="A6" s="4" t="s">
        <v>6</v>
      </c>
      <c r="B6" s="10"/>
      <c r="C6" s="14"/>
      <c r="D6" s="14"/>
      <c r="E6" s="14">
        <f t="shared" ref="E6:H6" si="0">SUM(E4:E5)</f>
        <v>2315000</v>
      </c>
      <c r="F6" s="14">
        <f t="shared" si="0"/>
        <v>2468500</v>
      </c>
      <c r="G6" s="14"/>
      <c r="H6" s="14">
        <f t="shared" si="0"/>
        <v>2775000</v>
      </c>
      <c r="J6" s="53">
        <f>SUM(J4:J5)</f>
        <v>3083000</v>
      </c>
    </row>
    <row r="7" spans="1:26" ht="11.25" customHeight="1" x14ac:dyDescent="0.2">
      <c r="A7" s="15" t="s">
        <v>7</v>
      </c>
      <c r="B7" s="16"/>
      <c r="C7" s="17"/>
      <c r="D7" s="17"/>
      <c r="E7" s="18" t="s">
        <v>8</v>
      </c>
      <c r="F7" s="18" t="s">
        <v>9</v>
      </c>
      <c r="G7" s="19"/>
      <c r="H7" s="20" t="s">
        <v>10</v>
      </c>
      <c r="I7" s="19"/>
      <c r="J7" s="49" t="s">
        <v>52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6" t="s">
        <v>11</v>
      </c>
      <c r="B8" s="21"/>
      <c r="C8" s="8"/>
      <c r="D8" s="8"/>
      <c r="E8" s="22"/>
      <c r="F8" s="22"/>
      <c r="H8" s="22"/>
      <c r="J8" s="54"/>
    </row>
    <row r="9" spans="1:26" ht="12.75" customHeight="1" x14ac:dyDescent="0.2">
      <c r="A9" s="23" t="s">
        <v>12</v>
      </c>
      <c r="B9" s="24"/>
      <c r="C9" s="13"/>
      <c r="D9" s="13"/>
      <c r="E9" s="13"/>
      <c r="F9" s="13"/>
      <c r="H9" s="13"/>
      <c r="J9" s="48"/>
    </row>
    <row r="10" spans="1:26" ht="12.75" customHeight="1" x14ac:dyDescent="0.2">
      <c r="A10" s="13" t="s">
        <v>13</v>
      </c>
      <c r="B10" s="10"/>
      <c r="C10" s="12"/>
      <c r="D10" s="12"/>
      <c r="E10" s="12">
        <v>1056691</v>
      </c>
      <c r="F10" s="12">
        <v>981078</v>
      </c>
      <c r="H10" s="25">
        <v>1057430</v>
      </c>
      <c r="J10" s="51">
        <v>1125000</v>
      </c>
    </row>
    <row r="11" spans="1:26" ht="12.75" customHeight="1" x14ac:dyDescent="0.2">
      <c r="A11" s="13" t="s">
        <v>14</v>
      </c>
      <c r="B11" s="10"/>
      <c r="C11" s="26"/>
      <c r="D11" s="26"/>
      <c r="E11" s="12">
        <v>518850</v>
      </c>
      <c r="F11" s="12">
        <v>538978</v>
      </c>
      <c r="H11" s="12">
        <v>582647</v>
      </c>
      <c r="J11" s="51">
        <v>600000</v>
      </c>
    </row>
    <row r="12" spans="1:26" ht="12.75" customHeight="1" x14ac:dyDescent="0.2">
      <c r="A12" s="13" t="s">
        <v>15</v>
      </c>
      <c r="B12" s="10"/>
      <c r="C12" s="12"/>
      <c r="D12" s="13"/>
      <c r="E12" s="12">
        <v>-80541</v>
      </c>
      <c r="F12" s="12">
        <v>-25056</v>
      </c>
      <c r="H12" s="12">
        <v>-25077</v>
      </c>
      <c r="J12" s="48">
        <v>0</v>
      </c>
    </row>
    <row r="13" spans="1:26" ht="12.75" customHeight="1" x14ac:dyDescent="0.2">
      <c r="A13" s="4" t="s">
        <v>16</v>
      </c>
      <c r="B13" s="10"/>
      <c r="C13" s="27"/>
      <c r="D13" s="27"/>
      <c r="E13" s="27">
        <f t="shared" ref="E13:F13" si="1">SUM(E10:E12)</f>
        <v>1495000</v>
      </c>
      <c r="F13" s="27">
        <f t="shared" si="1"/>
        <v>1495000</v>
      </c>
      <c r="H13" s="14">
        <f>SUM(H10:H12)</f>
        <v>1615000</v>
      </c>
      <c r="J13" s="53">
        <f>SUM(J10:J12)</f>
        <v>1725000</v>
      </c>
    </row>
    <row r="14" spans="1:26" ht="12.75" customHeight="1" x14ac:dyDescent="0.2">
      <c r="A14" s="28" t="s">
        <v>17</v>
      </c>
      <c r="B14" s="10"/>
      <c r="C14" s="27"/>
      <c r="D14" s="27"/>
      <c r="E14" s="13"/>
      <c r="F14" s="13"/>
      <c r="H14" s="9"/>
      <c r="J14" s="48"/>
    </row>
    <row r="15" spans="1:26" ht="12.75" customHeight="1" x14ac:dyDescent="0.2">
      <c r="A15" s="13" t="s">
        <v>18</v>
      </c>
      <c r="B15" s="10"/>
      <c r="C15" s="12"/>
      <c r="D15" s="12"/>
      <c r="E15" s="12">
        <v>82062</v>
      </c>
      <c r="F15" s="12">
        <v>102378</v>
      </c>
      <c r="H15" s="12">
        <v>64367</v>
      </c>
      <c r="J15" s="51">
        <v>75000</v>
      </c>
    </row>
    <row r="16" spans="1:26" ht="12.75" customHeight="1" x14ac:dyDescent="0.2">
      <c r="A16" s="13" t="s">
        <v>19</v>
      </c>
      <c r="B16" s="10"/>
      <c r="C16" s="12"/>
      <c r="D16" s="12"/>
      <c r="E16" s="12">
        <v>44013</v>
      </c>
      <c r="F16" s="12">
        <v>63380</v>
      </c>
      <c r="H16" s="50">
        <v>21143</v>
      </c>
      <c r="J16" s="51">
        <v>50000</v>
      </c>
    </row>
    <row r="17" spans="1:10" ht="12.75" customHeight="1" x14ac:dyDescent="0.2">
      <c r="A17" s="13" t="s">
        <v>20</v>
      </c>
      <c r="B17" s="10"/>
      <c r="C17" s="12"/>
      <c r="D17" s="12"/>
      <c r="E17" s="12">
        <v>68381</v>
      </c>
      <c r="F17" s="12">
        <v>108500</v>
      </c>
      <c r="H17" s="12">
        <v>129825</v>
      </c>
      <c r="J17" s="51">
        <v>130000</v>
      </c>
    </row>
    <row r="18" spans="1:10" ht="12.75" customHeight="1" x14ac:dyDescent="0.2">
      <c r="A18" s="13" t="s">
        <v>21</v>
      </c>
      <c r="B18" s="10"/>
      <c r="C18" s="12"/>
      <c r="D18" s="12"/>
      <c r="E18" s="12">
        <v>7918</v>
      </c>
      <c r="F18" s="12">
        <v>7587</v>
      </c>
      <c r="H18" s="12">
        <v>8280</v>
      </c>
      <c r="J18" s="51">
        <v>8000</v>
      </c>
    </row>
    <row r="19" spans="1:10" ht="12.75" customHeight="1" x14ac:dyDescent="0.2">
      <c r="A19" s="13" t="s">
        <v>22</v>
      </c>
      <c r="B19" s="10"/>
      <c r="C19" s="12"/>
      <c r="D19" s="12"/>
      <c r="E19" s="12">
        <v>66621</v>
      </c>
      <c r="F19" s="12">
        <v>76710</v>
      </c>
      <c r="H19" s="12">
        <v>83600</v>
      </c>
      <c r="J19" s="51">
        <v>85000</v>
      </c>
    </row>
    <row r="20" spans="1:10" ht="12.75" customHeight="1" x14ac:dyDescent="0.2">
      <c r="A20" s="13" t="s">
        <v>23</v>
      </c>
      <c r="B20" s="10"/>
      <c r="C20" s="12"/>
      <c r="D20" s="12"/>
      <c r="E20" s="12">
        <v>23100</v>
      </c>
      <c r="F20" s="12">
        <v>23100</v>
      </c>
      <c r="H20" s="12">
        <v>23100</v>
      </c>
      <c r="J20" s="51">
        <v>24000</v>
      </c>
    </row>
    <row r="21" spans="1:10" ht="12.75" customHeight="1" x14ac:dyDescent="0.2">
      <c r="A21" s="13" t="s">
        <v>24</v>
      </c>
      <c r="B21" s="10"/>
      <c r="C21" s="12"/>
      <c r="D21" s="12"/>
      <c r="E21" s="12">
        <v>93255</v>
      </c>
      <c r="F21" s="12">
        <v>478293</v>
      </c>
      <c r="H21" s="12">
        <v>123270</v>
      </c>
      <c r="J21" s="52">
        <v>210000</v>
      </c>
    </row>
    <row r="22" spans="1:10" ht="12.75" customHeight="1" x14ac:dyDescent="0.2">
      <c r="A22" s="9" t="s">
        <v>53</v>
      </c>
      <c r="B22" s="10"/>
      <c r="C22" s="12"/>
      <c r="D22" s="12"/>
      <c r="E22" s="12">
        <v>7681</v>
      </c>
      <c r="F22" s="12">
        <v>8417</v>
      </c>
      <c r="H22" s="12">
        <v>122700</v>
      </c>
      <c r="J22" s="48">
        <v>0</v>
      </c>
    </row>
    <row r="23" spans="1:10" ht="12.75" customHeight="1" x14ac:dyDescent="0.2">
      <c r="A23" s="29" t="s">
        <v>25</v>
      </c>
      <c r="B23" s="10"/>
      <c r="C23" s="14"/>
      <c r="D23" s="14"/>
      <c r="E23" s="14">
        <f t="shared" ref="E23:F23" si="2">SUM(E15:E22)</f>
        <v>393031</v>
      </c>
      <c r="F23" s="14">
        <f t="shared" si="2"/>
        <v>868365</v>
      </c>
      <c r="G23" s="14"/>
      <c r="H23" s="14">
        <f>SUM(H15:H22)</f>
        <v>576285</v>
      </c>
      <c r="J23" s="53">
        <f>SUM(J15:J22)</f>
        <v>582000</v>
      </c>
    </row>
    <row r="24" spans="1:10" ht="12.75" customHeight="1" x14ac:dyDescent="0.2">
      <c r="A24" s="31" t="s">
        <v>26</v>
      </c>
      <c r="B24" s="10"/>
      <c r="C24" s="27"/>
      <c r="D24" s="27"/>
      <c r="E24" s="13"/>
      <c r="F24" s="13"/>
      <c r="H24" s="9"/>
      <c r="J24" s="48"/>
    </row>
    <row r="25" spans="1:10" ht="12.75" customHeight="1" x14ac:dyDescent="0.2">
      <c r="A25" s="9" t="s">
        <v>27</v>
      </c>
      <c r="B25" s="10"/>
      <c r="C25" s="12"/>
      <c r="D25" s="12"/>
      <c r="E25" s="12">
        <v>77000</v>
      </c>
      <c r="F25" s="12">
        <v>77000</v>
      </c>
      <c r="H25" s="25">
        <v>327000</v>
      </c>
      <c r="J25" s="51">
        <v>617000</v>
      </c>
    </row>
    <row r="26" spans="1:10" ht="12.75" customHeight="1" x14ac:dyDescent="0.2">
      <c r="A26" s="13" t="s">
        <v>28</v>
      </c>
      <c r="B26" s="10"/>
      <c r="C26" s="12"/>
      <c r="D26" s="12"/>
      <c r="E26" s="12">
        <v>62400</v>
      </c>
      <c r="F26" s="12">
        <v>62400</v>
      </c>
      <c r="H26" s="12">
        <v>62421</v>
      </c>
      <c r="J26" s="48">
        <v>0</v>
      </c>
    </row>
    <row r="27" spans="1:10" ht="12.75" customHeight="1" x14ac:dyDescent="0.2">
      <c r="A27" s="13" t="s">
        <v>29</v>
      </c>
      <c r="B27" s="10"/>
      <c r="C27" s="12"/>
      <c r="D27" s="12"/>
      <c r="E27" s="12">
        <v>18500</v>
      </c>
      <c r="F27" s="12">
        <v>18500</v>
      </c>
      <c r="H27" s="12">
        <v>18500</v>
      </c>
      <c r="J27" s="51">
        <v>18208</v>
      </c>
    </row>
    <row r="28" spans="1:10" ht="12.75" customHeight="1" x14ac:dyDescent="0.2">
      <c r="A28" s="13" t="s">
        <v>30</v>
      </c>
      <c r="B28" s="10"/>
      <c r="C28" s="12"/>
      <c r="D28" s="12"/>
      <c r="E28" s="12">
        <v>25400</v>
      </c>
      <c r="F28" s="12">
        <v>25400</v>
      </c>
      <c r="H28" s="12">
        <v>25400</v>
      </c>
      <c r="J28" s="51">
        <v>25400</v>
      </c>
    </row>
    <row r="29" spans="1:10" ht="12.75" customHeight="1" x14ac:dyDescent="0.2">
      <c r="A29" s="13" t="s">
        <v>31</v>
      </c>
      <c r="B29" s="10"/>
      <c r="C29" s="12"/>
      <c r="D29" s="12"/>
      <c r="E29" s="12">
        <v>20800</v>
      </c>
      <c r="F29" s="12">
        <v>20800</v>
      </c>
      <c r="H29" s="12">
        <v>20800</v>
      </c>
      <c r="J29" s="51">
        <v>20800</v>
      </c>
    </row>
    <row r="30" spans="1:10" ht="12.75" customHeight="1" x14ac:dyDescent="0.2">
      <c r="A30" s="13" t="s">
        <v>32</v>
      </c>
      <c r="B30" s="10"/>
      <c r="C30" s="12"/>
      <c r="D30" s="12"/>
      <c r="E30" s="12">
        <v>65000</v>
      </c>
      <c r="F30" s="12">
        <v>65000</v>
      </c>
      <c r="H30" s="12">
        <v>65000</v>
      </c>
      <c r="J30" s="51">
        <v>65000</v>
      </c>
    </row>
    <row r="31" spans="1:10" ht="12.75" customHeight="1" x14ac:dyDescent="0.2">
      <c r="A31" s="13" t="s">
        <v>33</v>
      </c>
      <c r="B31" s="10"/>
      <c r="C31" s="25"/>
      <c r="D31" s="25"/>
      <c r="E31" s="12"/>
      <c r="F31" s="12"/>
      <c r="H31" s="25">
        <v>11125</v>
      </c>
      <c r="J31" s="51">
        <v>11125</v>
      </c>
    </row>
    <row r="32" spans="1:10" ht="12.75" customHeight="1" x14ac:dyDescent="0.2">
      <c r="A32" s="4" t="s">
        <v>25</v>
      </c>
      <c r="B32" s="10"/>
      <c r="C32" s="32"/>
      <c r="D32" s="32"/>
      <c r="E32" s="14">
        <v>269100</v>
      </c>
      <c r="F32" s="14">
        <v>269100</v>
      </c>
      <c r="G32" s="33"/>
      <c r="H32" s="14">
        <f>SUM(H25:H31)</f>
        <v>530246</v>
      </c>
      <c r="J32" s="53">
        <f>SUM(J25:J31)</f>
        <v>757533</v>
      </c>
    </row>
    <row r="33" spans="1:26" ht="11.25" customHeight="1" x14ac:dyDescent="0.2">
      <c r="A33" s="34"/>
      <c r="B33" s="35"/>
      <c r="C33" s="36"/>
      <c r="D33" s="36"/>
      <c r="E33" s="37"/>
      <c r="F33" s="37"/>
      <c r="G33" s="19"/>
      <c r="H33" s="37"/>
      <c r="I33" s="19"/>
      <c r="J33" s="5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">
      <c r="A34" s="4" t="s">
        <v>34</v>
      </c>
      <c r="B34" s="10"/>
      <c r="C34" s="14"/>
      <c r="D34" s="14"/>
      <c r="E34" s="14">
        <f t="shared" ref="E34:H34" si="3">SUM(E13+E23+E32)</f>
        <v>2157131</v>
      </c>
      <c r="F34" s="14">
        <f t="shared" si="3"/>
        <v>2632465</v>
      </c>
      <c r="G34" s="14"/>
      <c r="H34" s="14">
        <f t="shared" si="3"/>
        <v>2721531</v>
      </c>
      <c r="J34" s="53">
        <f>J13+J23+J32</f>
        <v>3064533</v>
      </c>
    </row>
    <row r="35" spans="1:26" ht="11.25" customHeight="1" x14ac:dyDescent="0.2">
      <c r="A35" s="38"/>
      <c r="B35" s="39"/>
      <c r="C35" s="40"/>
      <c r="D35" s="40"/>
      <c r="E35" s="37"/>
      <c r="F35" s="37"/>
      <c r="G35" s="19"/>
      <c r="H35" s="37"/>
      <c r="I35" s="19"/>
      <c r="J35" s="5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29" t="s">
        <v>35</v>
      </c>
      <c r="B36" s="41">
        <f t="shared" ref="B36" si="4">SUM(B6-B34)</f>
        <v>0</v>
      </c>
      <c r="C36" s="14"/>
      <c r="D36" s="14"/>
      <c r="E36" s="14">
        <f t="shared" ref="E36:F36" si="5">SUM(E6-E34)</f>
        <v>157869</v>
      </c>
      <c r="F36" s="14">
        <f t="shared" si="5"/>
        <v>-163965</v>
      </c>
      <c r="G36" s="14"/>
      <c r="H36" s="14">
        <f>H6-H34</f>
        <v>53469</v>
      </c>
      <c r="J36" s="56">
        <f>J6-J34</f>
        <v>18467</v>
      </c>
    </row>
    <row r="37" spans="1:26" ht="11.25" customHeight="1" x14ac:dyDescent="0.2">
      <c r="A37" s="42"/>
      <c r="B37" s="43"/>
      <c r="C37" s="44"/>
      <c r="D37" s="44"/>
      <c r="E37" s="44"/>
      <c r="F37" s="4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 x14ac:dyDescent="0.2">
      <c r="A38" s="42"/>
      <c r="B38" s="19"/>
      <c r="C38" s="19"/>
      <c r="D38" s="19"/>
      <c r="E38" s="44"/>
      <c r="F38" s="4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">
      <c r="A39" s="4" t="s">
        <v>36</v>
      </c>
      <c r="B39" s="2"/>
    </row>
    <row r="40" spans="1:26" ht="12.75" customHeight="1" x14ac:dyDescent="0.2">
      <c r="A40" s="6" t="s">
        <v>37</v>
      </c>
      <c r="B40" s="7"/>
      <c r="C40" s="8"/>
      <c r="D40" s="8"/>
      <c r="E40" s="8"/>
      <c r="F40" s="8"/>
      <c r="H40" s="8"/>
      <c r="J40" s="47"/>
    </row>
    <row r="41" spans="1:26" ht="12.75" customHeight="1" x14ac:dyDescent="0.2">
      <c r="A41" s="9" t="s">
        <v>38</v>
      </c>
      <c r="B41" s="13"/>
      <c r="C41" s="12"/>
      <c r="D41" s="12"/>
      <c r="E41" s="12">
        <v>700473</v>
      </c>
      <c r="F41" s="12">
        <v>763737</v>
      </c>
      <c r="H41" s="12">
        <v>1432916</v>
      </c>
      <c r="J41" s="51">
        <v>2200640</v>
      </c>
    </row>
    <row r="42" spans="1:26" ht="12.75" customHeight="1" x14ac:dyDescent="0.2">
      <c r="A42" s="13" t="s">
        <v>39</v>
      </c>
      <c r="B42" s="13"/>
      <c r="C42" s="12"/>
      <c r="D42" s="12"/>
      <c r="E42" s="12">
        <v>124821</v>
      </c>
      <c r="F42" s="12">
        <v>62421</v>
      </c>
      <c r="H42" s="13">
        <v>0</v>
      </c>
      <c r="J42" s="48">
        <v>0</v>
      </c>
    </row>
    <row r="43" spans="1:26" ht="12.75" customHeight="1" x14ac:dyDescent="0.2">
      <c r="A43" s="13" t="s">
        <v>40</v>
      </c>
      <c r="B43" s="13"/>
      <c r="C43" s="12"/>
      <c r="D43" s="12"/>
      <c r="E43" s="12">
        <v>55208</v>
      </c>
      <c r="F43" s="12">
        <v>36708</v>
      </c>
      <c r="H43" s="12">
        <v>18208</v>
      </c>
      <c r="J43" s="48">
        <v>0</v>
      </c>
    </row>
    <row r="44" spans="1:26" ht="12.75" customHeight="1" x14ac:dyDescent="0.2">
      <c r="A44" s="13" t="s">
        <v>41</v>
      </c>
      <c r="B44" s="13"/>
      <c r="C44" s="12"/>
      <c r="D44" s="12"/>
      <c r="E44" s="12">
        <v>101751</v>
      </c>
      <c r="F44" s="12">
        <v>76351</v>
      </c>
      <c r="H44" s="12">
        <v>50951</v>
      </c>
      <c r="J44" s="51">
        <v>25551</v>
      </c>
    </row>
    <row r="45" spans="1:26" ht="12.75" customHeight="1" x14ac:dyDescent="0.2">
      <c r="A45" s="13" t="s">
        <v>42</v>
      </c>
      <c r="B45" s="13"/>
      <c r="C45" s="12"/>
      <c r="D45" s="12"/>
      <c r="E45" s="12">
        <v>104200</v>
      </c>
      <c r="F45" s="12">
        <v>83400</v>
      </c>
      <c r="H45" s="12">
        <v>62600</v>
      </c>
      <c r="J45" s="51">
        <v>41800</v>
      </c>
    </row>
    <row r="46" spans="1:26" ht="12.75" customHeight="1" x14ac:dyDescent="0.2">
      <c r="A46" s="13" t="s">
        <v>43</v>
      </c>
      <c r="B46" s="13"/>
      <c r="C46" s="12"/>
      <c r="D46" s="12"/>
      <c r="E46" s="12">
        <v>382400</v>
      </c>
      <c r="F46" s="12">
        <v>317400</v>
      </c>
      <c r="H46" s="12">
        <v>252400</v>
      </c>
      <c r="J46" s="51">
        <v>187400</v>
      </c>
    </row>
    <row r="47" spans="1:26" ht="12.75" customHeight="1" x14ac:dyDescent="0.2">
      <c r="A47" s="13" t="s">
        <v>44</v>
      </c>
      <c r="B47" s="13"/>
      <c r="C47" s="45"/>
      <c r="D47" s="45"/>
      <c r="E47" s="12"/>
      <c r="F47" s="12">
        <v>111250</v>
      </c>
      <c r="H47" s="12">
        <v>100125</v>
      </c>
      <c r="J47" s="51">
        <v>89000</v>
      </c>
    </row>
    <row r="48" spans="1:26" ht="12.75" customHeight="1" x14ac:dyDescent="0.2">
      <c r="A48" s="4" t="s">
        <v>6</v>
      </c>
      <c r="B48" s="4"/>
      <c r="C48" s="46"/>
      <c r="D48" s="46"/>
      <c r="E48" s="14">
        <f>SUM(E41:E46)</f>
        <v>1468853</v>
      </c>
      <c r="F48" s="14">
        <f>SUM(F41:F47)</f>
        <v>1451267</v>
      </c>
      <c r="H48" s="14">
        <f>SUM(H41:H47)</f>
        <v>1917200</v>
      </c>
      <c r="J48" s="53">
        <f>SUM(J41:J47)</f>
        <v>2544391</v>
      </c>
    </row>
    <row r="49" spans="1:10" ht="12.75" customHeight="1" x14ac:dyDescent="0.2">
      <c r="A49" s="6" t="s">
        <v>45</v>
      </c>
      <c r="B49" s="7"/>
      <c r="E49" s="7"/>
      <c r="F49" s="13"/>
      <c r="H49" s="13"/>
      <c r="J49" s="48"/>
    </row>
    <row r="50" spans="1:10" ht="12.75" customHeight="1" x14ac:dyDescent="0.2">
      <c r="A50" s="9" t="s">
        <v>46</v>
      </c>
      <c r="B50" s="13"/>
      <c r="C50" s="12"/>
      <c r="D50" s="12"/>
      <c r="E50" s="12">
        <v>219960</v>
      </c>
      <c r="F50" s="12">
        <v>235633</v>
      </c>
      <c r="H50" s="12">
        <v>213353</v>
      </c>
      <c r="J50" s="51">
        <v>250000</v>
      </c>
    </row>
    <row r="51" spans="1:10" ht="12.75" customHeight="1" x14ac:dyDescent="0.2">
      <c r="A51" s="9" t="s">
        <v>47</v>
      </c>
      <c r="B51" s="13"/>
      <c r="C51" s="12"/>
      <c r="D51" s="13"/>
      <c r="E51" s="12">
        <v>-80541</v>
      </c>
      <c r="F51" s="12">
        <v>-25056</v>
      </c>
      <c r="H51" s="12">
        <v>-25077</v>
      </c>
      <c r="J51" s="48">
        <v>0</v>
      </c>
    </row>
    <row r="52" spans="1:10" ht="12.75" customHeight="1" x14ac:dyDescent="0.2">
      <c r="A52" s="13" t="s">
        <v>48</v>
      </c>
      <c r="B52" s="13"/>
      <c r="C52" s="12"/>
      <c r="D52" s="12"/>
      <c r="E52" s="12">
        <v>524014</v>
      </c>
      <c r="F52" s="12">
        <v>522235</v>
      </c>
      <c r="H52" s="12">
        <v>630000</v>
      </c>
      <c r="J52" s="51">
        <v>650000</v>
      </c>
    </row>
    <row r="53" spans="1:10" ht="12.75" customHeight="1" x14ac:dyDescent="0.2">
      <c r="A53" s="13" t="s">
        <v>49</v>
      </c>
      <c r="B53" s="13"/>
      <c r="C53" s="12"/>
      <c r="D53" s="12"/>
      <c r="E53" s="12">
        <v>517000</v>
      </c>
      <c r="F53" s="12">
        <v>594000</v>
      </c>
      <c r="H53" s="12">
        <v>921000</v>
      </c>
      <c r="J53" s="51">
        <v>1448000</v>
      </c>
    </row>
    <row r="54" spans="1:10" ht="12.75" customHeight="1" x14ac:dyDescent="0.2">
      <c r="A54" s="13" t="s">
        <v>50</v>
      </c>
      <c r="B54" s="13"/>
      <c r="C54" s="12"/>
      <c r="D54" s="12"/>
      <c r="E54" s="12">
        <v>130551</v>
      </c>
      <c r="F54" s="12">
        <v>288420</v>
      </c>
      <c r="H54" s="12">
        <v>124455</v>
      </c>
      <c r="J54" s="51">
        <v>177924</v>
      </c>
    </row>
    <row r="55" spans="1:10" ht="12.75" customHeight="1" x14ac:dyDescent="0.2">
      <c r="A55" s="13" t="s">
        <v>35</v>
      </c>
      <c r="B55" s="13"/>
      <c r="C55" s="12"/>
      <c r="D55" s="12"/>
      <c r="E55" s="12">
        <v>157869</v>
      </c>
      <c r="F55" s="12">
        <v>-163965</v>
      </c>
      <c r="H55" s="12">
        <v>53469</v>
      </c>
      <c r="J55" s="51">
        <v>18467</v>
      </c>
    </row>
    <row r="56" spans="1:10" ht="12.75" customHeight="1" x14ac:dyDescent="0.2">
      <c r="A56" s="4" t="s">
        <v>6</v>
      </c>
      <c r="B56" s="4"/>
      <c r="C56" s="14"/>
      <c r="D56" s="30"/>
      <c r="E56" s="30">
        <f t="shared" ref="E56:F56" si="6">SUM(E50:E55)</f>
        <v>1468853</v>
      </c>
      <c r="F56" s="14">
        <f t="shared" si="6"/>
        <v>1451267</v>
      </c>
      <c r="H56" s="30">
        <f>SUM(H50:H55)</f>
        <v>1917200</v>
      </c>
      <c r="J56" s="53">
        <f>SUM(J50:J55)</f>
        <v>2544391</v>
      </c>
    </row>
    <row r="57" spans="1:10" ht="12.75" customHeight="1" x14ac:dyDescent="0.2">
      <c r="A57" s="33"/>
      <c r="B57" s="33"/>
    </row>
    <row r="58" spans="1:10" ht="12.75" customHeight="1" x14ac:dyDescent="0.2"/>
    <row r="59" spans="1:10" ht="12.75" customHeight="1" x14ac:dyDescent="0.2"/>
    <row r="60" spans="1:10" ht="12.75" customHeight="1" x14ac:dyDescent="0.2"/>
    <row r="61" spans="1:10" ht="12.75" customHeight="1" x14ac:dyDescent="0.2"/>
    <row r="62" spans="1:10" ht="12.75" customHeight="1" x14ac:dyDescent="0.2"/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scale="9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Metadata/LabelInfo.xml><?xml version="1.0" encoding="utf-8"?>
<clbl:labelList xmlns:clbl="http://schemas.microsoft.com/office/2020/mipLabelMetadata">
  <clbl:label id="{7fea2623-af8f-4fb8-b1cf-b63cc8e496aa}" enabled="1" method="Standard" siteId="{81fa766e-a349-4867-8bf4-ab35e250a08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 Hilmersson</dc:creator>
  <cp:lastModifiedBy>Andersson, Denni (94496)</cp:lastModifiedBy>
  <cp:lastPrinted>2024-02-22T15:58:51Z</cp:lastPrinted>
  <dcterms:created xsi:type="dcterms:W3CDTF">1999-02-20T12:50:15Z</dcterms:created>
  <dcterms:modified xsi:type="dcterms:W3CDTF">2024-03-20T17:17:59Z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MSIP_Label_834c7b65-05d9-46ea-a45a-91cef6a24c0c_Enabled">
    <vt:lpwstr>true</vt:lpwstr>
  </property>
  <property fmtid="{D5CDD505-2E9C-101B-9397-08002B2CF9AE}" pid="8" name="MSIP_Label_834c7b65-05d9-46ea-a45a-91cef6a24c0c_SetDate">
    <vt:lpwstr>2024-03-03T09:42:06Z</vt:lpwstr>
  </property>
  <property fmtid="{D5CDD505-2E9C-101B-9397-08002B2CF9AE}" pid="9" name="MSIP_Label_834c7b65-05d9-46ea-a45a-91cef6a24c0c_Method">
    <vt:lpwstr>Standard</vt:lpwstr>
  </property>
  <property fmtid="{D5CDD505-2E9C-101B-9397-08002B2CF9AE}" pid="10" name="MSIP_Label_834c7b65-05d9-46ea-a45a-91cef6a24c0c_Name">
    <vt:lpwstr>834c7b65-05d9-46ea-a45a-91cef6a24c0c</vt:lpwstr>
  </property>
  <property fmtid="{D5CDD505-2E9C-101B-9397-08002B2CF9AE}" pid="11" name="MSIP_Label_834c7b65-05d9-46ea-a45a-91cef6a24c0c_SiteId">
    <vt:lpwstr>19d43396-9676-4e1b-8f4b-d732e4b1428a</vt:lpwstr>
  </property>
  <property fmtid="{D5CDD505-2E9C-101B-9397-08002B2CF9AE}" pid="12" name="MSIP_Label_834c7b65-05d9-46ea-a45a-91cef6a24c0c_ActionId">
    <vt:lpwstr>6997d586-0cbf-435f-8db0-085faceb325a</vt:lpwstr>
  </property>
  <property fmtid="{D5CDD505-2E9C-101B-9397-08002B2CF9AE}" pid="13" name="MSIP_Label_834c7b65-05d9-46ea-a45a-91cef6a24c0c_ContentBits">
    <vt:lpwstr>0</vt:lpwstr>
  </property>
</Properties>
</file>